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analsec.sharepoint.com/sites/Dados/Documentos Partilhados/SECURITIZADORA/01. Operações/44 - CRI Melchioretto (EQI e Smart)/Operacional/Relatório Investidor/07_2023/"/>
    </mc:Choice>
  </mc:AlternateContent>
  <xr:revisionPtr revIDLastSave="360" documentId="14_{9778ACBD-06D1-4342-A8DF-CA7CA2BD5EB6}" xr6:coauthVersionLast="47" xr6:coauthVersionMax="47" xr10:uidLastSave="{10F3D2ED-9297-45FE-B1A2-705CAD2EACD5}"/>
  <bookViews>
    <workbookView xWindow="-28920" yWindow="-120" windowWidth="29040" windowHeight="15720" tabRatio="904" xr2:uid="{E18F4012-CC1B-43C9-A371-C655B39FAED0}"/>
  </bookViews>
  <sheets>
    <sheet name="Relatório Mensal" sheetId="1" r:id="rId1"/>
    <sheet name="Extrato" sheetId="3" r:id="rId2"/>
  </sheets>
  <definedNames>
    <definedName name="_xlnm._FilterDatabase" localSheetId="1" hidden="1">Extrato!$B$11:$G$64</definedName>
    <definedName name="_xlnm.Print_Area" localSheetId="0">'Relatório Mensal'!$B$1:$I$164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1" i="1" l="1"/>
  <c r="D94" i="1"/>
  <c r="D97" i="1"/>
  <c r="D87" i="1" l="1"/>
  <c r="D39" i="1" l="1"/>
  <c r="E32" i="1" l="1"/>
  <c r="E33" i="1" s="1"/>
  <c r="I88" i="1" l="1"/>
  <c r="D67" i="1" l="1"/>
  <c r="D32" i="1" l="1"/>
  <c r="D104" i="1" s="1"/>
  <c r="D33" i="1" l="1"/>
</calcChain>
</file>

<file path=xl/sharedStrings.xml><?xml version="1.0" encoding="utf-8"?>
<sst xmlns="http://schemas.openxmlformats.org/spreadsheetml/2006/main" count="211" uniqueCount="113">
  <si>
    <t>Volume</t>
  </si>
  <si>
    <t>Data de Emissão</t>
  </si>
  <si>
    <t>Data de Vencimento</t>
  </si>
  <si>
    <t>Remuneração do Papel</t>
  </si>
  <si>
    <t>Índice de Atualização</t>
  </si>
  <si>
    <t>PU Emissão</t>
  </si>
  <si>
    <t>Qtde Emitida</t>
  </si>
  <si>
    <t>Qtde Integralizada</t>
  </si>
  <si>
    <t>Subordinação</t>
  </si>
  <si>
    <t>Código CETIP</t>
  </si>
  <si>
    <t>Total</t>
  </si>
  <si>
    <t>Amortização Total</t>
  </si>
  <si>
    <t>Amortização do mês (a)</t>
  </si>
  <si>
    <t>Juros do mês (b)</t>
  </si>
  <si>
    <t>Amortização Extraordinária (c)</t>
  </si>
  <si>
    <t>PMT (a+b+c)</t>
  </si>
  <si>
    <t>Unitário</t>
  </si>
  <si>
    <t>Amortização Extraordinária</t>
  </si>
  <si>
    <t>Amortização  Ordinária</t>
  </si>
  <si>
    <t>Aplicação Financeira</t>
  </si>
  <si>
    <t>Fundo de Obra</t>
  </si>
  <si>
    <t>Consolidado</t>
  </si>
  <si>
    <t>MOVIMENTAÇÕES</t>
  </si>
  <si>
    <t>(+) Liquidação</t>
  </si>
  <si>
    <t>(+) Recebimento de Boletos</t>
  </si>
  <si>
    <t>(-) Despesas</t>
  </si>
  <si>
    <t>(-) Devolução de Excedente</t>
  </si>
  <si>
    <t>(-) Liberação para Obra</t>
  </si>
  <si>
    <t>(-) Liberação de Fundo de Liquidez</t>
  </si>
  <si>
    <t>Total - Saldo Final</t>
  </si>
  <si>
    <t>Despesas Recorrentes</t>
  </si>
  <si>
    <t>Não se aplica</t>
  </si>
  <si>
    <t>Emissor</t>
  </si>
  <si>
    <t>Agente Fiduciário</t>
  </si>
  <si>
    <t>CANAL COMPANHIA DE SECURITIZACAO</t>
  </si>
  <si>
    <t>Data</t>
  </si>
  <si>
    <t>Lançamento</t>
  </si>
  <si>
    <t>Valor (R$)</t>
  </si>
  <si>
    <t>Saldo (R$)</t>
  </si>
  <si>
    <t>S A L D O</t>
  </si>
  <si>
    <t>SISPAG TRANSF TITULARID</t>
  </si>
  <si>
    <t>INT RESGATE TRUST DI</t>
  </si>
  <si>
    <t xml:space="preserve">Fundo de Despesas Extraordinárias </t>
  </si>
  <si>
    <t>Fundo de Despesas Recorrentes</t>
  </si>
  <si>
    <t>NOTAS EXPLICATIVAS</t>
  </si>
  <si>
    <t>OUTRAS INFORMAÇÕES:</t>
  </si>
  <si>
    <t>(+) Recebimento da Cedente (Aporte)</t>
  </si>
  <si>
    <t>Covernants</t>
  </si>
  <si>
    <t>n/a</t>
  </si>
  <si>
    <t>DETALHAMENTO DAS AMORTIZAÇÕES</t>
  </si>
  <si>
    <t>SALDO DE CONTA E APLICAÇÕES VINCULADAS</t>
  </si>
  <si>
    <t xml:space="preserve">AGENDA DE EVENTOS </t>
  </si>
  <si>
    <t>Próximos pagamentos</t>
  </si>
  <si>
    <t>GARANTIAS</t>
  </si>
  <si>
    <t xml:space="preserve"> </t>
  </si>
  <si>
    <t>TAR C/C SISPAG</t>
  </si>
  <si>
    <t>TAR TED SISPAG</t>
  </si>
  <si>
    <t>(-) Liberação do Fundo de Despesas Iniciais</t>
  </si>
  <si>
    <t>As informações contidas neste relatório são de caráter exclusivamente informativo, não constituem uma oferta ou recomendação de investimento, não devendo ser utilizadas para a tomada de decisões. Ressalvamos que investimento incluem fatores de liquidez, crédito, mercado, regulamentação específica, entre outros, sendo de exclusiva responsabilidade do investidor a decisão de realizar um investimento. Ao investidor é recomendada a leitura cuidadosa do documento, É proibida a utilização, cópia ou divulgação não autorizada das informações.</t>
  </si>
  <si>
    <t>(+) Recebimento da Cedente (Repasse)</t>
  </si>
  <si>
    <t>Recursos Livres¹</t>
  </si>
  <si>
    <t>PMT*</t>
  </si>
  <si>
    <t>SISPAG TRANSF TITUL TED</t>
  </si>
  <si>
    <t>(+) Rentabilidade liquida da Aplicação²</t>
  </si>
  <si>
    <t>Fundo de Despesas Iniciais</t>
  </si>
  <si>
    <t> 3100</t>
  </si>
  <si>
    <t>SISPAG FORNECEDORES TED</t>
  </si>
  <si>
    <t> 4175</t>
  </si>
  <si>
    <t>Ag./Origem</t>
  </si>
  <si>
    <t>(+) Resgate</t>
  </si>
  <si>
    <t>(-) Aplicação Financeira</t>
  </si>
  <si>
    <t>OLIVEIRA TRUST DTVM</t>
  </si>
  <si>
    <t>DEMONSTRATIVO DE PAGAMENTO DO CRA</t>
  </si>
  <si>
    <t>OBS: Notas Explicativas na Página 2</t>
  </si>
  <si>
    <t>Código ISIN</t>
  </si>
  <si>
    <t xml:space="preserve">Saldo Devedor Após Pagamento </t>
  </si>
  <si>
    <r>
      <t>Nome:</t>
    </r>
    <r>
      <rPr>
        <sz val="11"/>
        <color theme="1"/>
        <rFont val="Calibri"/>
        <family val="2"/>
        <scheme val="minor"/>
      </rPr>
      <t> CANAL COMPDE SECURITIZACAO</t>
    </r>
  </si>
  <si>
    <r>
      <t>Agência/Conta:</t>
    </r>
    <r>
      <rPr>
        <sz val="11"/>
        <color theme="1"/>
        <rFont val="Calibri"/>
        <family val="2"/>
        <scheme val="minor"/>
      </rPr>
      <t> 3100/41436-0</t>
    </r>
  </si>
  <si>
    <r>
      <t>Data:</t>
    </r>
    <r>
      <rPr>
        <sz val="11"/>
        <color theme="1"/>
        <rFont val="Calibri"/>
        <family val="2"/>
        <scheme val="minor"/>
      </rPr>
      <t> 02/03/2023</t>
    </r>
  </si>
  <si>
    <r>
      <t>Horário:</t>
    </r>
    <r>
      <rPr>
        <sz val="11"/>
        <color theme="1"/>
        <rFont val="Calibri"/>
        <family val="2"/>
        <scheme val="minor"/>
      </rPr>
      <t> 14:19:41</t>
    </r>
  </si>
  <si>
    <t>SALDO ANTERIOR</t>
  </si>
  <si>
    <t>SISPAG TRIBUTOS</t>
  </si>
  <si>
    <t>Fundo de Reserva</t>
  </si>
  <si>
    <t>Extrato de 31/03/2023 até 30/04/2023</t>
  </si>
  <si>
    <t>SISPAG FORNECEDORES</t>
  </si>
  <si>
    <t> 9131</t>
  </si>
  <si>
    <t>TED 310.0001.CANAL _ B</t>
  </si>
  <si>
    <t> 9014</t>
  </si>
  <si>
    <t> 9132</t>
  </si>
  <si>
    <t>INT APLICACAO TRUST DI</t>
  </si>
  <si>
    <t>TAR MANUT CONTA 03/23</t>
  </si>
  <si>
    <t>TAR PIX PGTO TRANSF</t>
  </si>
  <si>
    <t>AG. APLICACAO TRUST DI</t>
  </si>
  <si>
    <t> 4464</t>
  </si>
  <si>
    <t> 9029</t>
  </si>
  <si>
    <t> 9120</t>
  </si>
  <si>
    <t> 9122</t>
  </si>
  <si>
    <t>Saldos Finais em</t>
  </si>
  <si>
    <t>CRA Série Senior</t>
  </si>
  <si>
    <t>IPCA + 10,00%</t>
  </si>
  <si>
    <t>23D1293668</t>
  </si>
  <si>
    <t>Relatório Mensal da 1º Série da 44ª Emissão - CRI MELCHIORETTO</t>
  </si>
  <si>
    <t>Conta do Patrimônio Separado (3100/ 99206-8)</t>
  </si>
  <si>
    <t>(-) Liberação CRI</t>
  </si>
  <si>
    <t>(-) Pagamento do CRI</t>
  </si>
  <si>
    <t>Fundo de Despesas</t>
  </si>
  <si>
    <t>(a) Saldo</t>
  </si>
  <si>
    <t>(b) Valor Mínimo do Fundo</t>
  </si>
  <si>
    <t>Situação da Razão</t>
  </si>
  <si>
    <t>(b) Valor Mínimo do Fundo - Média das 3 ultimas PMT's</t>
  </si>
  <si>
    <t>(+) Integralização</t>
  </si>
  <si>
    <t>Total  - Saldo Inicial</t>
  </si>
  <si>
    <t>Saldo Devedor Antes do Pagamento - Dia 26/07/2023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</si>
</sst>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mmmm&quot; de &quot;yyyy"/>
    <numFmt numFmtId="166" formatCode="#,##0.00;[Red]&quot;-&quot;\ #,##0.00"/>
    <numFmt numFmtId="167" formatCode="[$R$-416]\ #,##0.00;\-[$R$-416]\ #,##0.00"/>
    <numFmt numFmtId="168" formatCode="&quot;R$&quot;\ #,##0.00"/>
    <numFmt numFmtId="169" formatCode="[$-416]mmm\-yy;@"/>
    <numFmt numFmtId="170" formatCode="&quot;R$&quot;\ #,##0.000000"/>
    <numFmt numFmtId="171" formatCode="_(* #,##0.00_);_(* \(#,##0.00\);_(* &quot;-&quot;??_);_(@_)"/>
    <numFmt numFmtId="172" formatCode="dd/mm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aleway Light"/>
    </font>
    <font>
      <b/>
      <sz val="14"/>
      <color theme="1"/>
      <name val="Raleway Light"/>
    </font>
    <font>
      <sz val="8"/>
      <color theme="0" tint="-0.499984740745262"/>
      <name val="Raleway Light"/>
    </font>
    <font>
      <sz val="8"/>
      <color theme="1"/>
      <name val="Raleway Light"/>
    </font>
    <font>
      <b/>
      <sz val="7"/>
      <color rgb="FF333333"/>
      <name val="Raleway Light"/>
    </font>
    <font>
      <b/>
      <sz val="11"/>
      <color theme="1"/>
      <name val="Raleway Light"/>
    </font>
    <font>
      <sz val="9"/>
      <color theme="1"/>
      <name val="Raleway Light"/>
    </font>
    <font>
      <b/>
      <sz val="16"/>
      <color theme="1"/>
      <name val=" raleway ligth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0"/>
      <name val="Raleway Light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theme="6" tint="-0.249977111117893"/>
      <name val="Raleway Light"/>
    </font>
    <font>
      <b/>
      <sz val="11"/>
      <color theme="6" tint="-0.249977111117893"/>
      <name val="Raleway Light"/>
    </font>
    <font>
      <b/>
      <sz val="11"/>
      <name val="Raleway Light"/>
    </font>
  </fonts>
  <fills count="38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E3E3E3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C0C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3" applyNumberFormat="0" applyAlignment="0" applyProtection="0"/>
    <xf numFmtId="0" fontId="18" fillId="9" borderId="14" applyNumberFormat="0" applyAlignment="0" applyProtection="0"/>
    <xf numFmtId="0" fontId="19" fillId="9" borderId="13" applyNumberFormat="0" applyAlignment="0" applyProtection="0"/>
    <xf numFmtId="0" fontId="20" fillId="0" borderId="15" applyNumberFormat="0" applyFill="0" applyAlignment="0" applyProtection="0"/>
    <xf numFmtId="0" fontId="21" fillId="10" borderId="16" applyNumberFormat="0" applyAlignment="0" applyProtection="0"/>
    <xf numFmtId="0" fontId="22" fillId="0" borderId="0" applyNumberFormat="0" applyFill="0" applyBorder="0" applyAlignment="0" applyProtection="0"/>
    <xf numFmtId="0" fontId="1" fillId="11" borderId="17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8" applyNumberFormat="0" applyFill="0" applyAlignment="0" applyProtection="0"/>
    <xf numFmtId="0" fontId="2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6" fillId="0" borderId="0"/>
  </cellStyleXfs>
  <cellXfs count="74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2" fillId="0" borderId="0" xfId="0" applyFont="1"/>
    <xf numFmtId="0" fontId="4" fillId="0" borderId="0" xfId="0" applyFont="1"/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10" fontId="2" fillId="0" borderId="0" xfId="2" applyNumberFormat="1" applyFont="1" applyAlignment="1">
      <alignment horizontal="right"/>
    </xf>
    <xf numFmtId="9" fontId="2" fillId="0" borderId="0" xfId="2" applyFont="1" applyAlignment="1">
      <alignment horizontal="right"/>
    </xf>
    <xf numFmtId="168" fontId="2" fillId="0" borderId="0" xfId="4" applyNumberFormat="1" applyFont="1"/>
    <xf numFmtId="168" fontId="2" fillId="0" borderId="0" xfId="1" applyNumberFormat="1" applyFont="1"/>
    <xf numFmtId="10" fontId="2" fillId="0" borderId="0" xfId="2" applyNumberFormat="1" applyFont="1"/>
    <xf numFmtId="170" fontId="2" fillId="0" borderId="0" xfId="1" applyNumberFormat="1" applyFont="1"/>
    <xf numFmtId="164" fontId="2" fillId="0" borderId="0" xfId="0" applyNumberFormat="1" applyFont="1"/>
    <xf numFmtId="10" fontId="2" fillId="0" borderId="0" xfId="0" applyNumberFormat="1" applyFont="1"/>
    <xf numFmtId="14" fontId="2" fillId="0" borderId="0" xfId="0" applyNumberFormat="1" applyFont="1"/>
    <xf numFmtId="167" fontId="2" fillId="0" borderId="0" xfId="4" applyNumberFormat="1" applyFont="1"/>
    <xf numFmtId="0" fontId="5" fillId="0" borderId="0" xfId="0" applyFont="1"/>
    <xf numFmtId="4" fontId="6" fillId="0" borderId="0" xfId="0" applyNumberFormat="1" applyFont="1"/>
    <xf numFmtId="10" fontId="2" fillId="0" borderId="0" xfId="0" applyNumberFormat="1" applyFont="1" applyAlignment="1">
      <alignment horizontal="left" indent="2"/>
    </xf>
    <xf numFmtId="167" fontId="2" fillId="0" borderId="0" xfId="4" quotePrefix="1" applyNumberFormat="1" applyFont="1"/>
    <xf numFmtId="0" fontId="2" fillId="0" borderId="0" xfId="0" applyFont="1" applyAlignment="1">
      <alignment horizontal="left" indent="2"/>
    </xf>
    <xf numFmtId="43" fontId="2" fillId="0" borderId="0" xfId="1" applyFont="1"/>
    <xf numFmtId="43" fontId="2" fillId="0" borderId="0" xfId="0" applyNumberFormat="1" applyFont="1"/>
    <xf numFmtId="169" fontId="2" fillId="0" borderId="0" xfId="1" applyNumberFormat="1" applyFont="1"/>
    <xf numFmtId="4" fontId="2" fillId="0" borderId="0" xfId="0" applyNumberFormat="1" applyFont="1"/>
    <xf numFmtId="0" fontId="8" fillId="0" borderId="0" xfId="0" quotePrefix="1" applyFont="1" applyAlignment="1">
      <alignment horizontal="left" indent="1"/>
    </xf>
    <xf numFmtId="0" fontId="8" fillId="0" borderId="0" xfId="0" quotePrefix="1" applyFont="1"/>
    <xf numFmtId="0" fontId="2" fillId="0" borderId="0" xfId="0" applyFont="1" applyAlignment="1">
      <alignment wrapText="1"/>
    </xf>
    <xf numFmtId="7" fontId="2" fillId="0" borderId="0" xfId="4" applyNumberFormat="1" applyFont="1"/>
    <xf numFmtId="7" fontId="2" fillId="0" borderId="0" xfId="0" applyNumberFormat="1" applyFont="1"/>
    <xf numFmtId="167" fontId="2" fillId="0" borderId="0" xfId="0" applyNumberFormat="1" applyFont="1"/>
    <xf numFmtId="0" fontId="0" fillId="0" borderId="0" xfId="0" applyAlignment="1">
      <alignment wrapText="1"/>
    </xf>
    <xf numFmtId="0" fontId="27" fillId="0" borderId="0" xfId="0" applyFont="1"/>
    <xf numFmtId="4" fontId="2" fillId="0" borderId="0" xfId="0" applyNumberFormat="1" applyFont="1" applyAlignment="1">
      <alignment horizontal="right"/>
    </xf>
    <xf numFmtId="167" fontId="2" fillId="0" borderId="0" xfId="1" applyNumberFormat="1" applyFont="1"/>
    <xf numFmtId="4" fontId="28" fillId="0" borderId="6" xfId="0" applyNumberFormat="1" applyFont="1" applyBorder="1"/>
    <xf numFmtId="4" fontId="29" fillId="3" borderId="6" xfId="0" applyNumberFormat="1" applyFont="1" applyFill="1" applyBorder="1"/>
    <xf numFmtId="166" fontId="29" fillId="3" borderId="6" xfId="0" applyNumberFormat="1" applyFont="1" applyFill="1" applyBorder="1" applyAlignment="1">
      <alignment horizontal="right"/>
    </xf>
    <xf numFmtId="172" fontId="30" fillId="2" borderId="3" xfId="0" applyNumberFormat="1" applyFont="1" applyFill="1" applyBorder="1" applyAlignment="1">
      <alignment horizontal="center" vertical="center"/>
    </xf>
    <xf numFmtId="4" fontId="30" fillId="2" borderId="4" xfId="0" applyNumberFormat="1" applyFont="1" applyFill="1" applyBorder="1" applyAlignment="1">
      <alignment vertical="center"/>
    </xf>
    <xf numFmtId="4" fontId="30" fillId="2" borderId="4" xfId="0" applyNumberFormat="1" applyFont="1" applyFill="1" applyBorder="1" applyAlignment="1">
      <alignment horizontal="right" vertical="center"/>
    </xf>
    <xf numFmtId="4" fontId="30" fillId="2" borderId="5" xfId="0" applyNumberFormat="1" applyFont="1" applyFill="1" applyBorder="1" applyAlignment="1">
      <alignment horizontal="right" vertical="center"/>
    </xf>
    <xf numFmtId="172" fontId="28" fillId="0" borderId="6" xfId="0" applyNumberFormat="1" applyFont="1" applyBorder="1" applyAlignment="1">
      <alignment horizontal="center"/>
    </xf>
    <xf numFmtId="172" fontId="29" fillId="3" borderId="6" xfId="0" applyNumberFormat="1" applyFont="1" applyFill="1" applyBorder="1" applyAlignment="1">
      <alignment horizontal="center"/>
    </xf>
    <xf numFmtId="172" fontId="29" fillId="0" borderId="6" xfId="0" applyNumberFormat="1" applyFont="1" applyBorder="1" applyAlignment="1">
      <alignment horizontal="center"/>
    </xf>
    <xf numFmtId="4" fontId="29" fillId="0" borderId="6" xfId="0" applyNumberFormat="1" applyFont="1" applyBorder="1"/>
    <xf numFmtId="166" fontId="29" fillId="0" borderId="6" xfId="0" applyNumberFormat="1" applyFont="1" applyBorder="1" applyAlignment="1">
      <alignment horizontal="right"/>
    </xf>
    <xf numFmtId="0" fontId="31" fillId="0" borderId="0" xfId="0" applyFont="1"/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9" fontId="7" fillId="0" borderId="19" xfId="0" applyNumberFormat="1" applyFont="1" applyBorder="1" applyAlignment="1">
      <alignment horizontal="center"/>
    </xf>
    <xf numFmtId="0" fontId="32" fillId="36" borderId="0" xfId="0" applyFont="1" applyFill="1"/>
    <xf numFmtId="168" fontId="32" fillId="36" borderId="0" xfId="1" applyNumberFormat="1" applyFont="1" applyFill="1" applyAlignment="1">
      <alignment horizontal="right" vertical="center"/>
    </xf>
    <xf numFmtId="0" fontId="32" fillId="0" borderId="0" xfId="0" applyFont="1"/>
    <xf numFmtId="168" fontId="32" fillId="0" borderId="0" xfId="1" applyNumberFormat="1" applyFont="1" applyAlignment="1">
      <alignment horizontal="right" vertical="center"/>
    </xf>
    <xf numFmtId="0" fontId="33" fillId="0" borderId="8" xfId="0" applyFont="1" applyBorder="1"/>
    <xf numFmtId="0" fontId="7" fillId="0" borderId="8" xfId="0" applyFont="1" applyBorder="1"/>
    <xf numFmtId="10" fontId="33" fillId="0" borderId="8" xfId="2" applyNumberFormat="1" applyFont="1" applyBorder="1"/>
    <xf numFmtId="168" fontId="34" fillId="37" borderId="8" xfId="47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9" fillId="4" borderId="2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</cellXfs>
  <cellStyles count="48">
    <cellStyle name="20% - Ênfase1" xfId="24" builtinId="30" customBuiltin="1"/>
    <cellStyle name="20% - Ênfase2" xfId="28" builtinId="34" customBuiltin="1"/>
    <cellStyle name="20% - Ênfase3" xfId="32" builtinId="38" customBuiltin="1"/>
    <cellStyle name="20% - Ênfase4" xfId="36" builtinId="42" customBuiltin="1"/>
    <cellStyle name="20% - Ênfase5" xfId="40" builtinId="46" customBuiltin="1"/>
    <cellStyle name="20% - Ênfase6" xfId="44" builtinId="50" customBuiltin="1"/>
    <cellStyle name="40% - Ênfase1" xfId="25" builtinId="31" customBuiltin="1"/>
    <cellStyle name="40% - Ênfase2" xfId="29" builtinId="35" customBuiltin="1"/>
    <cellStyle name="40% - Ênfase3" xfId="33" builtinId="39" customBuiltin="1"/>
    <cellStyle name="40% - Ênfase4" xfId="37" builtinId="43" customBuiltin="1"/>
    <cellStyle name="40% - Ênfase5" xfId="41" builtinId="47" customBuiltin="1"/>
    <cellStyle name="40% - Ênfase6" xfId="45" builtinId="51" customBuiltin="1"/>
    <cellStyle name="60% - Ênfase1" xfId="26" builtinId="32" customBuiltin="1"/>
    <cellStyle name="60% - Ênfase2" xfId="30" builtinId="36" customBuiltin="1"/>
    <cellStyle name="60% - Ênfase3" xfId="34" builtinId="40" customBuiltin="1"/>
    <cellStyle name="60% - Ênfase4" xfId="38" builtinId="44" customBuiltin="1"/>
    <cellStyle name="60% - Ênfase5" xfId="42" builtinId="48" customBuiltin="1"/>
    <cellStyle name="60% - Ênfase6" xfId="46" builtinId="52" customBuiltin="1"/>
    <cellStyle name="Bom" xfId="11" builtinId="26" customBuiltin="1"/>
    <cellStyle name="Cálculo" xfId="16" builtinId="22" customBuiltin="1"/>
    <cellStyle name="Célula de Verificação" xfId="18" builtinId="23" customBuiltin="1"/>
    <cellStyle name="Célula Vinculada" xfId="17" builtinId="24" customBuiltin="1"/>
    <cellStyle name="Ênfase1" xfId="23" builtinId="29" customBuiltin="1"/>
    <cellStyle name="Ênfase2" xfId="27" builtinId="33" customBuiltin="1"/>
    <cellStyle name="Ênfase3" xfId="31" builtinId="37" customBuiltin="1"/>
    <cellStyle name="Ênfase4" xfId="35" builtinId="41" customBuiltin="1"/>
    <cellStyle name="Ênfase5" xfId="39" builtinId="45" customBuiltin="1"/>
    <cellStyle name="Ênfase6" xfId="43" builtinId="49" customBuiltin="1"/>
    <cellStyle name="Entrada" xfId="14" builtinId="20" customBuiltin="1"/>
    <cellStyle name="Moeda" xfId="4" builtinId="4"/>
    <cellStyle name="Neutro" xfId="13" builtinId="28" customBuiltin="1"/>
    <cellStyle name="Normal" xfId="0" builtinId="0"/>
    <cellStyle name="Normal 2" xfId="3" xr:uid="{EFBF0064-F931-485A-B19F-2119E1747ACE}"/>
    <cellStyle name="Normal 2 2 2" xfId="47" xr:uid="{2AF0BCCF-5EF7-409F-8E6D-5329FD15E735}"/>
    <cellStyle name="Nota" xfId="20" builtinId="10" customBuiltin="1"/>
    <cellStyle name="Porcentagem" xfId="2" builtinId="5"/>
    <cellStyle name="Ruim" xfId="12" builtinId="27" customBuiltin="1"/>
    <cellStyle name="Saída" xfId="15" builtinId="21" customBuiltin="1"/>
    <cellStyle name="Texto de Aviso" xfId="19" builtinId="11" customBuiltin="1"/>
    <cellStyle name="Texto Explicativo" xfId="21" builtinId="53" customBuiltin="1"/>
    <cellStyle name="Título" xfId="6" builtinId="15" customBuiltin="1"/>
    <cellStyle name="Título 1" xfId="7" builtinId="16" customBuiltin="1"/>
    <cellStyle name="Título 2" xfId="8" builtinId="17" customBuiltin="1"/>
    <cellStyle name="Título 3" xfId="9" builtinId="18" customBuiltin="1"/>
    <cellStyle name="Título 4" xfId="10" builtinId="19" customBuiltin="1"/>
    <cellStyle name="Total" xfId="22" builtinId="25" customBuiltin="1"/>
    <cellStyle name="Vírgula" xfId="1" builtinId="3"/>
    <cellStyle name="Vírgula 2" xfId="5" xr:uid="{C86D1A41-2951-470C-854B-C4E0BF5EE6C5}"/>
  </cellStyles>
  <dxfs count="8">
    <dxf>
      <font>
        <b/>
        <i val="0"/>
        <color rgb="FF00206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theme="5" tint="-0.24994659260841701"/>
      </font>
    </dxf>
    <dxf>
      <font>
        <b/>
        <i val="0"/>
        <color rgb="FF00206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theme="5" tint="-0.24994659260841701"/>
      </font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s://bankline.itau.com.br/V1/EMP/IMG/HeaderExtratoExcel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2563772</xdr:colOff>
      <xdr:row>207</xdr:row>
      <xdr:rowOff>11354</xdr:rowOff>
    </xdr:from>
    <xdr:to>
      <xdr:col>6</xdr:col>
      <xdr:colOff>1383771</xdr:colOff>
      <xdr:row>276</xdr:row>
      <xdr:rowOff>1322</xdr:rowOff>
    </xdr:to>
    <xdr:pic>
      <xdr:nvPicPr>
        <xdr:cNvPr id="27" name="WordPictureWatermark414734923">
          <a:extLst>
            <a:ext uri="{FF2B5EF4-FFF2-40B4-BE49-F238E27FC236}">
              <a16:creationId xmlns:a16="http://schemas.microsoft.com/office/drawing/2014/main" id="{9EE75CF2-8592-456C-95A2-8775C044D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954" y="36008401"/>
          <a:ext cx="6717090" cy="11898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208262</xdr:colOff>
      <xdr:row>89</xdr:row>
      <xdr:rowOff>85</xdr:rowOff>
    </xdr:from>
    <xdr:to>
      <xdr:col>6</xdr:col>
      <xdr:colOff>1727473</xdr:colOff>
      <xdr:row>161</xdr:row>
      <xdr:rowOff>91394</xdr:rowOff>
    </xdr:to>
    <xdr:pic>
      <xdr:nvPicPr>
        <xdr:cNvPr id="26" name="WordPictureWatermark414734923">
          <a:extLst>
            <a:ext uri="{FF2B5EF4-FFF2-40B4-BE49-F238E27FC236}">
              <a16:creationId xmlns:a16="http://schemas.microsoft.com/office/drawing/2014/main" id="{C317F6D9-46D9-4117-BEA6-F0FF6D61A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8588" y="19859711"/>
          <a:ext cx="6447363" cy="16815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21981</xdr:colOff>
      <xdr:row>0</xdr:row>
      <xdr:rowOff>0</xdr:rowOff>
    </xdr:from>
    <xdr:to>
      <xdr:col>1</xdr:col>
      <xdr:colOff>2098357</xdr:colOff>
      <xdr:row>3</xdr:row>
      <xdr:rowOff>237628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6D219A9-5151-44DE-A984-476CEAC175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901" t="16539" b="20608"/>
        <a:stretch/>
      </xdr:blipFill>
      <xdr:spPr>
        <a:xfrm>
          <a:off x="190500" y="152400"/>
          <a:ext cx="2076376" cy="727417"/>
        </a:xfrm>
        <a:prstGeom prst="rect">
          <a:avLst/>
        </a:prstGeom>
      </xdr:spPr>
    </xdr:pic>
    <xdr:clientData/>
  </xdr:twoCellAnchor>
  <xdr:twoCellAnchor editAs="oneCell">
    <xdr:from>
      <xdr:col>1</xdr:col>
      <xdr:colOff>14654</xdr:colOff>
      <xdr:row>83</xdr:row>
      <xdr:rowOff>16559</xdr:rowOff>
    </xdr:from>
    <xdr:to>
      <xdr:col>1</xdr:col>
      <xdr:colOff>2094548</xdr:colOff>
      <xdr:row>86</xdr:row>
      <xdr:rowOff>207938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BCFBC07A-3C09-4B26-8CA5-F1BFE9ECB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754" t="16539" b="20608"/>
        <a:stretch/>
      </xdr:blipFill>
      <xdr:spPr>
        <a:xfrm>
          <a:off x="187836" y="16787486"/>
          <a:ext cx="2079894" cy="710925"/>
        </a:xfrm>
        <a:prstGeom prst="rect">
          <a:avLst/>
        </a:prstGeom>
      </xdr:spPr>
    </xdr:pic>
    <xdr:clientData/>
  </xdr:twoCellAnchor>
  <xdr:twoCellAnchor editAs="absolute">
    <xdr:from>
      <xdr:col>2</xdr:col>
      <xdr:colOff>182218</xdr:colOff>
      <xdr:row>5</xdr:row>
      <xdr:rowOff>165652</xdr:rowOff>
    </xdr:from>
    <xdr:to>
      <xdr:col>6</xdr:col>
      <xdr:colOff>1701429</xdr:colOff>
      <xdr:row>82</xdr:row>
      <xdr:rowOff>51966</xdr:rowOff>
    </xdr:to>
    <xdr:pic>
      <xdr:nvPicPr>
        <xdr:cNvPr id="2" name="WordPictureWatermark414734923">
          <a:extLst>
            <a:ext uri="{FF2B5EF4-FFF2-40B4-BE49-F238E27FC236}">
              <a16:creationId xmlns:a16="http://schemas.microsoft.com/office/drawing/2014/main" id="{5F7BF5E2-4AE9-4474-A78F-B9C86F58E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2544" y="1143000"/>
          <a:ext cx="6447363" cy="13428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12</xdr:col>
      <xdr:colOff>447675</xdr:colOff>
      <xdr:row>3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02BE43-07FF-40C3-870B-E98D8F557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526732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E887D-0DEE-4E04-9444-E466A6818B2B}">
  <sheetPr>
    <pageSetUpPr fitToPage="1"/>
  </sheetPr>
  <dimension ref="A4:L162"/>
  <sheetViews>
    <sheetView showGridLines="0" tabSelected="1" view="pageBreakPreview" topLeftCell="B1" zoomScale="115" zoomScaleNormal="100" zoomScaleSheetLayoutView="115" workbookViewId="0">
      <selection activeCell="D103" sqref="D103"/>
    </sheetView>
  </sheetViews>
  <sheetFormatPr defaultColWidth="8.85546875" defaultRowHeight="14.25"/>
  <cols>
    <col min="1" max="1" width="2.5703125" style="3" customWidth="1"/>
    <col min="2" max="2" width="41.42578125" style="3" customWidth="1"/>
    <col min="3" max="3" width="19.28515625" style="3" customWidth="1"/>
    <col min="4" max="4" width="23.5703125" style="3" customWidth="1"/>
    <col min="5" max="5" width="18.7109375" style="3" customWidth="1"/>
    <col min="6" max="6" width="12.28515625" style="3" customWidth="1"/>
    <col min="7" max="7" width="36.7109375" style="3" bestFit="1" customWidth="1"/>
    <col min="8" max="8" width="17.7109375" style="3" bestFit="1" customWidth="1"/>
    <col min="9" max="9" width="20.5703125" style="3" customWidth="1"/>
    <col min="10" max="10" width="12.5703125" style="37" bestFit="1" customWidth="1"/>
    <col min="11" max="12" width="8.85546875" style="37"/>
    <col min="13" max="16384" width="8.85546875" style="3"/>
  </cols>
  <sheetData>
    <row r="4" spans="1:9" ht="18.75" thickBot="1">
      <c r="A4" s="1"/>
      <c r="B4" s="1"/>
      <c r="C4" s="1"/>
      <c r="D4" s="2" t="s">
        <v>101</v>
      </c>
      <c r="E4" s="1"/>
      <c r="F4" s="1"/>
      <c r="G4" s="1"/>
      <c r="H4" s="1"/>
      <c r="I4" s="1"/>
    </row>
    <row r="5" spans="1:9" ht="15" thickTop="1">
      <c r="B5" s="4" t="s">
        <v>73</v>
      </c>
      <c r="I5" s="5">
        <v>45108</v>
      </c>
    </row>
    <row r="6" spans="1:9">
      <c r="B6" s="4"/>
      <c r="I6" s="5"/>
    </row>
    <row r="7" spans="1:9" ht="15">
      <c r="B7" s="64" t="s">
        <v>98</v>
      </c>
      <c r="C7" s="68"/>
      <c r="D7" s="65"/>
    </row>
    <row r="8" spans="1:9" ht="7.15" customHeight="1">
      <c r="B8" s="6"/>
      <c r="C8" s="6"/>
      <c r="D8" s="6"/>
    </row>
    <row r="9" spans="1:9">
      <c r="B9" s="3" t="s">
        <v>32</v>
      </c>
      <c r="C9" s="6"/>
      <c r="D9" s="7" t="s">
        <v>34</v>
      </c>
    </row>
    <row r="10" spans="1:9">
      <c r="B10" s="3" t="s">
        <v>33</v>
      </c>
      <c r="C10" s="6"/>
      <c r="D10" s="7" t="s">
        <v>71</v>
      </c>
    </row>
    <row r="11" spans="1:9">
      <c r="B11" s="3" t="s">
        <v>0</v>
      </c>
      <c r="D11" s="8">
        <v>25000000</v>
      </c>
    </row>
    <row r="12" spans="1:9">
      <c r="B12" s="3" t="s">
        <v>1</v>
      </c>
      <c r="D12" s="9">
        <v>45033</v>
      </c>
    </row>
    <row r="13" spans="1:9">
      <c r="B13" s="3" t="s">
        <v>2</v>
      </c>
      <c r="D13" s="10">
        <v>47052</v>
      </c>
    </row>
    <row r="14" spans="1:9">
      <c r="B14" s="3" t="s">
        <v>3</v>
      </c>
      <c r="D14" s="11" t="s">
        <v>99</v>
      </c>
    </row>
    <row r="15" spans="1:9">
      <c r="B15" s="3" t="s">
        <v>4</v>
      </c>
      <c r="D15" s="7" t="s">
        <v>48</v>
      </c>
    </row>
    <row r="16" spans="1:9">
      <c r="B16" s="3" t="s">
        <v>5</v>
      </c>
      <c r="D16" s="38">
        <v>1000</v>
      </c>
    </row>
    <row r="17" spans="2:8">
      <c r="B17" s="3" t="s">
        <v>6</v>
      </c>
      <c r="D17" s="8">
        <v>25000</v>
      </c>
    </row>
    <row r="18" spans="2:8">
      <c r="B18" s="3" t="s">
        <v>7</v>
      </c>
      <c r="D18" s="8">
        <v>25000</v>
      </c>
    </row>
    <row r="19" spans="2:8">
      <c r="B19" s="3" t="s">
        <v>8</v>
      </c>
      <c r="D19" s="12" t="s">
        <v>48</v>
      </c>
    </row>
    <row r="20" spans="2:8">
      <c r="B20" s="3" t="s">
        <v>47</v>
      </c>
      <c r="D20" s="7" t="s">
        <v>31</v>
      </c>
    </row>
    <row r="21" spans="2:8">
      <c r="B21" s="3" t="s">
        <v>9</v>
      </c>
      <c r="D21" s="7" t="s">
        <v>100</v>
      </c>
    </row>
    <row r="22" spans="2:8">
      <c r="B22" s="3" t="s">
        <v>74</v>
      </c>
      <c r="D22" s="7"/>
    </row>
    <row r="25" spans="2:8" ht="15">
      <c r="B25" s="64" t="s">
        <v>72</v>
      </c>
      <c r="C25" s="68"/>
      <c r="D25" s="68"/>
      <c r="E25" s="65"/>
      <c r="G25" s="64" t="s">
        <v>49</v>
      </c>
      <c r="H25" s="65"/>
    </row>
    <row r="26" spans="2:8" ht="6.6" customHeight="1"/>
    <row r="27" spans="2:8">
      <c r="B27" s="3" t="s">
        <v>21</v>
      </c>
      <c r="D27" s="7" t="s">
        <v>10</v>
      </c>
      <c r="E27" s="7" t="s">
        <v>16</v>
      </c>
    </row>
    <row r="28" spans="2:8" ht="14.25" customHeight="1">
      <c r="B28" s="3" t="s">
        <v>112</v>
      </c>
      <c r="D28" s="13">
        <v>25601476.5075</v>
      </c>
      <c r="E28" s="14">
        <v>1024.0590603000001</v>
      </c>
      <c r="G28" s="3" t="s">
        <v>11</v>
      </c>
      <c r="H28" s="15">
        <v>0</v>
      </c>
    </row>
    <row r="29" spans="2:8">
      <c r="B29" s="3" t="s">
        <v>12</v>
      </c>
      <c r="D29" s="13">
        <v>0</v>
      </c>
      <c r="E29" s="16">
        <v>0</v>
      </c>
      <c r="G29" s="3" t="s">
        <v>18</v>
      </c>
      <c r="H29" s="15">
        <v>0</v>
      </c>
    </row>
    <row r="30" spans="2:8" ht="14.25" customHeight="1">
      <c r="B30" s="17" t="s">
        <v>13</v>
      </c>
      <c r="D30" s="13">
        <v>212139.16099999999</v>
      </c>
      <c r="E30" s="16">
        <v>8.4855664399999995</v>
      </c>
      <c r="G30" s="3" t="s">
        <v>17</v>
      </c>
      <c r="H30" s="15">
        <v>0</v>
      </c>
    </row>
    <row r="31" spans="2:8">
      <c r="B31" s="17" t="s">
        <v>14</v>
      </c>
      <c r="D31" s="13">
        <v>0</v>
      </c>
      <c r="E31" s="16">
        <v>0</v>
      </c>
    </row>
    <row r="32" spans="2:8">
      <c r="B32" s="3" t="s">
        <v>15</v>
      </c>
      <c r="D32" s="13">
        <f>D29+D30+D31</f>
        <v>212139.16099999999</v>
      </c>
      <c r="E32" s="16">
        <f>E29+E30+E31</f>
        <v>8.4855664399999995</v>
      </c>
    </row>
    <row r="33" spans="2:8">
      <c r="B33" s="18" t="s">
        <v>75</v>
      </c>
      <c r="D33" s="13">
        <f>D28-D32</f>
        <v>25389337.346500002</v>
      </c>
      <c r="E33" s="14">
        <f>E28-E32</f>
        <v>1015.5734938600001</v>
      </c>
    </row>
    <row r="35" spans="2:8" ht="15">
      <c r="B35" s="64" t="s">
        <v>50</v>
      </c>
      <c r="C35" s="68"/>
      <c r="D35" s="65"/>
    </row>
    <row r="36" spans="2:8" ht="6.6" customHeight="1"/>
    <row r="37" spans="2:8">
      <c r="B37" s="17" t="s">
        <v>97</v>
      </c>
      <c r="D37" s="19">
        <v>45138</v>
      </c>
    </row>
    <row r="38" spans="2:8">
      <c r="B38" s="17" t="s">
        <v>102</v>
      </c>
      <c r="D38" s="33">
        <v>36.11</v>
      </c>
    </row>
    <row r="39" spans="2:8">
      <c r="B39" s="3" t="s">
        <v>19</v>
      </c>
      <c r="D39" s="20">
        <f>SUM(D40:D45)</f>
        <v>22797136.23</v>
      </c>
      <c r="E39" s="22"/>
    </row>
    <row r="40" spans="2:8">
      <c r="B40" s="23" t="s">
        <v>60</v>
      </c>
      <c r="D40" s="24">
        <v>0</v>
      </c>
    </row>
    <row r="41" spans="2:8">
      <c r="B41" s="25" t="s">
        <v>82</v>
      </c>
      <c r="D41" s="20">
        <v>380238.33</v>
      </c>
      <c r="E41" s="39"/>
    </row>
    <row r="42" spans="2:8">
      <c r="B42" s="25" t="s">
        <v>42</v>
      </c>
      <c r="D42" s="20">
        <v>0</v>
      </c>
      <c r="E42" s="26"/>
    </row>
    <row r="43" spans="2:8">
      <c r="B43" s="25" t="s">
        <v>64</v>
      </c>
      <c r="D43" s="20">
        <v>111649.21</v>
      </c>
      <c r="E43" s="26"/>
    </row>
    <row r="44" spans="2:8">
      <c r="B44" s="25" t="s">
        <v>43</v>
      </c>
      <c r="D44" s="20">
        <v>112870.57</v>
      </c>
      <c r="E44" s="26"/>
    </row>
    <row r="45" spans="2:8">
      <c r="B45" s="25" t="s">
        <v>20</v>
      </c>
      <c r="D45" s="20">
        <v>22192378.120000001</v>
      </c>
      <c r="E45" s="26"/>
    </row>
    <row r="46" spans="2:8">
      <c r="B46" s="35"/>
      <c r="C46" s="26"/>
      <c r="D46" s="27"/>
      <c r="E46" s="26"/>
    </row>
    <row r="47" spans="2:8">
      <c r="B47" s="35"/>
      <c r="E47" s="26"/>
    </row>
    <row r="48" spans="2:8">
      <c r="G48" s="21"/>
      <c r="H48" s="26"/>
    </row>
    <row r="49" spans="2:8" ht="15">
      <c r="B49" s="64" t="s">
        <v>22</v>
      </c>
      <c r="C49" s="68"/>
      <c r="D49" s="65"/>
      <c r="F49" s="26"/>
    </row>
    <row r="50" spans="2:8" ht="6.6" customHeight="1"/>
    <row r="51" spans="2:8">
      <c r="B51" s="17" t="s">
        <v>111</v>
      </c>
      <c r="D51" s="33">
        <v>22830619.09</v>
      </c>
    </row>
    <row r="52" spans="2:8">
      <c r="B52" s="3" t="s">
        <v>23</v>
      </c>
      <c r="D52" s="33">
        <v>0</v>
      </c>
    </row>
    <row r="53" spans="2:8">
      <c r="B53" s="18" t="s">
        <v>24</v>
      </c>
      <c r="D53" s="33">
        <v>0</v>
      </c>
    </row>
    <row r="54" spans="2:8">
      <c r="B54" s="3" t="s">
        <v>59</v>
      </c>
      <c r="D54" s="33">
        <v>0</v>
      </c>
    </row>
    <row r="55" spans="2:8" ht="15">
      <c r="B55" s="3" t="s">
        <v>46</v>
      </c>
      <c r="D55" s="33">
        <v>0</v>
      </c>
      <c r="E55"/>
    </row>
    <row r="56" spans="2:8">
      <c r="B56" s="3" t="s">
        <v>110</v>
      </c>
      <c r="D56" s="33">
        <v>0</v>
      </c>
      <c r="E56" s="39"/>
      <c r="F56" s="26"/>
      <c r="G56" s="27"/>
    </row>
    <row r="57" spans="2:8">
      <c r="B57" s="3" t="s">
        <v>69</v>
      </c>
      <c r="D57" s="33">
        <v>0</v>
      </c>
      <c r="E57" s="39"/>
      <c r="F57" s="26"/>
      <c r="G57" s="27"/>
    </row>
    <row r="58" spans="2:8">
      <c r="B58" s="3" t="s">
        <v>63</v>
      </c>
      <c r="D58" s="33">
        <v>201088.55999999866</v>
      </c>
      <c r="E58" s="39"/>
      <c r="F58" s="26"/>
      <c r="G58" s="27"/>
    </row>
    <row r="59" spans="2:8">
      <c r="B59" s="3" t="s">
        <v>25</v>
      </c>
      <c r="D59" s="33">
        <v>-22396.15</v>
      </c>
      <c r="G59" s="27"/>
    </row>
    <row r="60" spans="2:8">
      <c r="B60" s="17" t="s">
        <v>70</v>
      </c>
      <c r="D60" s="33">
        <v>0</v>
      </c>
      <c r="H60" s="34"/>
    </row>
    <row r="61" spans="2:8">
      <c r="B61" s="3" t="s">
        <v>103</v>
      </c>
      <c r="D61" s="33">
        <v>0</v>
      </c>
    </row>
    <row r="62" spans="2:8" ht="14.25" customHeight="1">
      <c r="B62" s="17" t="s">
        <v>104</v>
      </c>
      <c r="D62" s="33">
        <v>-212139.16</v>
      </c>
    </row>
    <row r="63" spans="2:8">
      <c r="B63" s="3" t="s">
        <v>26</v>
      </c>
      <c r="D63" s="33">
        <v>0</v>
      </c>
    </row>
    <row r="64" spans="2:8">
      <c r="B64" s="3" t="s">
        <v>27</v>
      </c>
      <c r="D64" s="33">
        <v>0</v>
      </c>
    </row>
    <row r="65" spans="2:5">
      <c r="B65" s="3" t="s">
        <v>28</v>
      </c>
      <c r="D65" s="33">
        <v>0</v>
      </c>
      <c r="E65" s="29"/>
    </row>
    <row r="66" spans="2:5">
      <c r="B66" s="17" t="s">
        <v>57</v>
      </c>
      <c r="D66" s="33">
        <v>0</v>
      </c>
    </row>
    <row r="67" spans="2:5">
      <c r="B67" s="17" t="s">
        <v>29</v>
      </c>
      <c r="C67" s="34"/>
      <c r="D67" s="33">
        <f>SUM(D51:D66)</f>
        <v>22797172.34</v>
      </c>
    </row>
    <row r="68" spans="2:5">
      <c r="B68" s="17"/>
      <c r="C68" s="34"/>
      <c r="D68" s="34"/>
      <c r="E68" s="34"/>
    </row>
    <row r="69" spans="2:5">
      <c r="B69" s="69" t="s">
        <v>51</v>
      </c>
      <c r="C69" s="70"/>
      <c r="D69" s="71"/>
    </row>
    <row r="70" spans="2:5" ht="6.6" customHeight="1"/>
    <row r="71" spans="2:5">
      <c r="B71" s="3" t="s">
        <v>52</v>
      </c>
      <c r="C71" s="7" t="s">
        <v>35</v>
      </c>
      <c r="D71" s="7" t="s">
        <v>10</v>
      </c>
    </row>
    <row r="72" spans="2:5">
      <c r="B72" s="25" t="s">
        <v>61</v>
      </c>
      <c r="C72" s="28">
        <v>45139</v>
      </c>
      <c r="D72" s="14">
        <v>-218924.46</v>
      </c>
    </row>
    <row r="73" spans="2:5">
      <c r="B73" s="25" t="s">
        <v>30</v>
      </c>
      <c r="C73" s="28">
        <v>45139</v>
      </c>
      <c r="D73" s="14">
        <v>-17646.669999999998</v>
      </c>
    </row>
    <row r="74" spans="2:5">
      <c r="B74" s="25"/>
      <c r="C74" s="28"/>
      <c r="D74" s="14"/>
    </row>
    <row r="75" spans="2:5">
      <c r="B75" s="25"/>
      <c r="C75" s="28"/>
      <c r="D75" s="14"/>
    </row>
    <row r="76" spans="2:5">
      <c r="B76" s="25"/>
      <c r="C76" s="28"/>
      <c r="D76" s="14"/>
    </row>
    <row r="77" spans="2:5">
      <c r="B77" s="25"/>
      <c r="C77" s="28"/>
      <c r="D77" s="14"/>
    </row>
    <row r="78" spans="2:5">
      <c r="B78" s="25"/>
      <c r="C78" s="28"/>
      <c r="D78" s="14"/>
    </row>
    <row r="79" spans="2:5">
      <c r="B79" s="25"/>
      <c r="C79" s="28"/>
      <c r="D79" s="14"/>
    </row>
    <row r="80" spans="2:5">
      <c r="B80" s="25"/>
      <c r="C80" s="28"/>
      <c r="D80" s="14"/>
    </row>
    <row r="81" spans="1:9">
      <c r="B81" s="25"/>
      <c r="C81" s="28"/>
      <c r="D81" s="14"/>
    </row>
    <row r="82" spans="1:9">
      <c r="B82" s="25"/>
      <c r="C82" s="28"/>
      <c r="D82" s="14"/>
    </row>
    <row r="83" spans="1:9">
      <c r="B83" s="25"/>
      <c r="C83" s="28"/>
      <c r="D83" s="14"/>
    </row>
    <row r="87" spans="1:9" ht="18.75" thickBot="1">
      <c r="A87" s="1"/>
      <c r="B87" s="1"/>
      <c r="C87" s="1"/>
      <c r="D87" s="2" t="str">
        <f>D4</f>
        <v>Relatório Mensal da 1º Série da 44ª Emissão - CRI MELCHIORETTO</v>
      </c>
      <c r="E87" s="1"/>
      <c r="F87" s="1"/>
      <c r="G87" s="1"/>
      <c r="H87" s="1"/>
      <c r="I87" s="1"/>
    </row>
    <row r="88" spans="1:9" ht="15" thickTop="1">
      <c r="B88" s="4" t="s">
        <v>73</v>
      </c>
      <c r="I88" s="5">
        <f>I5</f>
        <v>45108</v>
      </c>
    </row>
    <row r="91" spans="1:9" ht="20.25">
      <c r="B91" s="67" t="s">
        <v>53</v>
      </c>
      <c r="C91" s="67"/>
      <c r="D91" s="67"/>
      <c r="E91" s="67"/>
      <c r="F91" s="67"/>
      <c r="G91" s="67"/>
      <c r="H91" s="67"/>
    </row>
    <row r="93" spans="1:9" ht="15">
      <c r="B93" s="53" t="s">
        <v>105</v>
      </c>
      <c r="C93" s="54"/>
      <c r="D93" s="55">
        <v>45108</v>
      </c>
    </row>
    <row r="94" spans="1:9">
      <c r="B94" s="56" t="s">
        <v>106</v>
      </c>
      <c r="C94" s="56"/>
      <c r="D94" s="57">
        <f>D44</f>
        <v>112870.57</v>
      </c>
    </row>
    <row r="95" spans="1:9">
      <c r="B95" s="58" t="s">
        <v>107</v>
      </c>
      <c r="C95" s="58"/>
      <c r="D95" s="59">
        <v>110000</v>
      </c>
    </row>
    <row r="96" spans="1:9" ht="15">
      <c r="B96" s="60"/>
      <c r="C96" s="61"/>
      <c r="D96" s="62"/>
    </row>
    <row r="97" spans="2:9" ht="15">
      <c r="B97" s="60" t="s">
        <v>108</v>
      </c>
      <c r="C97" s="61"/>
      <c r="D97" s="63" t="str">
        <f>IF(D94&gt;D95,"Enquadrado","Desenquadrado")</f>
        <v>Enquadrado</v>
      </c>
    </row>
    <row r="99" spans="2:9">
      <c r="B99" s="4"/>
      <c r="I99" s="5"/>
    </row>
    <row r="100" spans="2:9" ht="15">
      <c r="B100" s="53" t="s">
        <v>82</v>
      </c>
      <c r="C100" s="54"/>
      <c r="D100" s="55">
        <v>45108</v>
      </c>
      <c r="I100" s="5"/>
    </row>
    <row r="101" spans="2:9">
      <c r="B101" s="56" t="s">
        <v>106</v>
      </c>
      <c r="C101" s="56"/>
      <c r="D101" s="57">
        <f>D41</f>
        <v>380238.33</v>
      </c>
      <c r="I101" s="5"/>
    </row>
    <row r="102" spans="2:9">
      <c r="B102" s="58" t="s">
        <v>109</v>
      </c>
      <c r="C102" s="58"/>
      <c r="D102" s="59">
        <v>204498.97</v>
      </c>
    </row>
    <row r="103" spans="2:9" ht="15">
      <c r="B103" s="60"/>
      <c r="C103" s="61"/>
      <c r="D103" s="62"/>
    </row>
    <row r="104" spans="2:9" ht="15">
      <c r="B104" s="60" t="s">
        <v>108</v>
      </c>
      <c r="C104" s="61"/>
      <c r="D104" s="63" t="str">
        <f>IF(D101&gt;D102,"Enquadrado","Desenquadrado")</f>
        <v>Enquadrado</v>
      </c>
    </row>
    <row r="105" spans="2:9">
      <c r="B105" s="30"/>
    </row>
    <row r="106" spans="2:9">
      <c r="B106" s="30"/>
    </row>
    <row r="108" spans="2:9">
      <c r="B108" s="3" t="s">
        <v>44</v>
      </c>
    </row>
    <row r="109" spans="2:9">
      <c r="B109" s="30"/>
    </row>
    <row r="110" spans="2:9">
      <c r="B110" s="30"/>
    </row>
    <row r="112" spans="2:9">
      <c r="B112" s="30"/>
      <c r="C112" s="32"/>
      <c r="D112" s="32"/>
      <c r="E112" s="32"/>
      <c r="F112" s="32"/>
      <c r="G112" s="32"/>
      <c r="H112" s="32"/>
      <c r="I112" s="32"/>
    </row>
    <row r="113" spans="2:9">
      <c r="B113" s="30"/>
      <c r="C113" s="32"/>
      <c r="D113" s="32"/>
      <c r="E113" s="32"/>
      <c r="F113" s="32"/>
      <c r="G113" s="32"/>
      <c r="H113" s="32"/>
      <c r="I113" s="32"/>
    </row>
    <row r="114" spans="2:9">
      <c r="B114" s="30"/>
      <c r="C114" s="32"/>
      <c r="D114" s="32"/>
      <c r="E114" s="32"/>
      <c r="F114" s="32"/>
      <c r="G114" s="32"/>
      <c r="H114" s="32"/>
      <c r="I114" s="32"/>
    </row>
    <row r="115" spans="2:9">
      <c r="B115" s="30" t="s">
        <v>45</v>
      </c>
      <c r="C115" s="32"/>
      <c r="D115" s="32"/>
      <c r="E115" s="32"/>
      <c r="F115" s="32"/>
      <c r="G115" s="32"/>
      <c r="H115" s="32"/>
      <c r="I115" s="32"/>
    </row>
    <row r="116" spans="2:9">
      <c r="B116" s="31" t="s">
        <v>48</v>
      </c>
      <c r="C116" s="32"/>
      <c r="D116" s="32"/>
      <c r="E116" s="32"/>
      <c r="F116" s="32"/>
      <c r="G116" s="32"/>
      <c r="H116" s="32"/>
      <c r="I116" s="32"/>
    </row>
    <row r="117" spans="2:9">
      <c r="B117" s="3" t="s">
        <v>54</v>
      </c>
    </row>
    <row r="158" spans="2:9">
      <c r="B158" s="66" t="s">
        <v>58</v>
      </c>
      <c r="C158" s="66"/>
      <c r="D158" s="66"/>
      <c r="E158" s="66"/>
      <c r="F158" s="66"/>
      <c r="G158" s="66"/>
      <c r="H158" s="66"/>
      <c r="I158" s="66"/>
    </row>
    <row r="159" spans="2:9">
      <c r="B159" s="66"/>
      <c r="C159" s="66"/>
      <c r="D159" s="66"/>
      <c r="E159" s="66"/>
      <c r="F159" s="66"/>
      <c r="G159" s="66"/>
      <c r="H159" s="66"/>
      <c r="I159" s="66"/>
    </row>
    <row r="160" spans="2:9">
      <c r="B160" s="66"/>
      <c r="C160" s="66"/>
      <c r="D160" s="66"/>
      <c r="E160" s="66"/>
      <c r="F160" s="66"/>
      <c r="G160" s="66"/>
      <c r="H160" s="66"/>
      <c r="I160" s="66"/>
    </row>
    <row r="161" spans="2:9">
      <c r="B161" s="66"/>
      <c r="C161" s="66"/>
      <c r="D161" s="66"/>
      <c r="E161" s="66"/>
      <c r="F161" s="66"/>
      <c r="G161" s="66"/>
      <c r="H161" s="66"/>
      <c r="I161" s="66"/>
    </row>
    <row r="162" spans="2:9">
      <c r="B162" s="66"/>
      <c r="C162" s="66"/>
      <c r="D162" s="66"/>
      <c r="E162" s="66"/>
      <c r="F162" s="66"/>
      <c r="G162" s="66"/>
      <c r="H162" s="66"/>
      <c r="I162" s="66"/>
    </row>
  </sheetData>
  <mergeCells count="8">
    <mergeCell ref="G25:H25"/>
    <mergeCell ref="B158:I162"/>
    <mergeCell ref="B91:H91"/>
    <mergeCell ref="B7:D7"/>
    <mergeCell ref="B35:D35"/>
    <mergeCell ref="B49:D49"/>
    <mergeCell ref="B69:D69"/>
    <mergeCell ref="B25:E25"/>
  </mergeCells>
  <conditionalFormatting sqref="D97">
    <cfRule type="cellIs" dxfId="7" priority="5" operator="equal">
      <formula>"Desenquadrado"</formula>
    </cfRule>
    <cfRule type="cellIs" dxfId="6" priority="6" stopIfTrue="1" operator="equal">
      <formula>"Enquadrado"</formula>
    </cfRule>
    <cfRule type="cellIs" dxfId="5" priority="7" stopIfTrue="1" operator="equal">
      <formula>"Desenquadrada"</formula>
    </cfRule>
    <cfRule type="cellIs" dxfId="4" priority="8" stopIfTrue="1" operator="equal">
      <formula>"Enquadrada"</formula>
    </cfRule>
  </conditionalFormatting>
  <conditionalFormatting sqref="D104">
    <cfRule type="cellIs" dxfId="3" priority="1" operator="equal">
      <formula>"Desenquadrado"</formula>
    </cfRule>
    <cfRule type="cellIs" dxfId="2" priority="2" stopIfTrue="1" operator="equal">
      <formula>"Enquadrado"</formula>
    </cfRule>
    <cfRule type="cellIs" dxfId="1" priority="3" stopIfTrue="1" operator="equal">
      <formula>"Desenquadrada"</formula>
    </cfRule>
    <cfRule type="cellIs" dxfId="0" priority="4" stopIfTrue="1" operator="equal">
      <formula>"Enquadrada"</formula>
    </cfRule>
  </conditionalFormatting>
  <pageMargins left="0.23622047244094491" right="0.23622047244094491" top="0.74803149606299213" bottom="0.74803149606299213" header="0.31496062992125984" footer="0.31496062992125984"/>
  <pageSetup paperSize="9" scale="52" fitToHeight="0" orientation="portrait" horizontalDpi="300" verticalDpi="300" r:id="rId1"/>
  <headerFooter>
    <oddHeader>&amp;A</oddHeader>
    <oddFooter>&amp;RPágina &amp;P de &amp;N</oddFooter>
  </headerFooter>
  <rowBreaks count="1" manualBreakCount="1">
    <brk id="83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069D-29A6-4CBC-BFDE-D9AB690F4242}">
  <dimension ref="A1:H70"/>
  <sheetViews>
    <sheetView showGridLines="0" workbookViewId="0">
      <selection activeCell="B7" sqref="B7:H70"/>
    </sheetView>
  </sheetViews>
  <sheetFormatPr defaultRowHeight="15"/>
  <cols>
    <col min="1" max="1" width="1.85546875" customWidth="1"/>
    <col min="2" max="2" width="5.28515625" bestFit="1" customWidth="1"/>
    <col min="3" max="4" width="2.85546875" customWidth="1"/>
    <col min="5" max="5" width="22.140625" bestFit="1" customWidth="1"/>
    <col min="6" max="6" width="9.28515625" bestFit="1" customWidth="1"/>
    <col min="7" max="7" width="11.85546875" style="52" bestFit="1" customWidth="1"/>
    <col min="8" max="8" width="10.85546875" style="52" bestFit="1" customWidth="1"/>
  </cols>
  <sheetData>
    <row r="1" spans="1:8" ht="12.75" customHeight="1">
      <c r="A1" s="36"/>
      <c r="B1" s="72"/>
      <c r="C1" s="72"/>
      <c r="D1" s="72"/>
      <c r="E1" s="72"/>
      <c r="F1" s="72"/>
      <c r="G1" s="72"/>
      <c r="H1" s="72"/>
    </row>
    <row r="2" spans="1:8" ht="12.75" customHeight="1">
      <c r="A2" s="36"/>
      <c r="B2" s="73" t="s">
        <v>76</v>
      </c>
      <c r="C2" s="73"/>
      <c r="D2" s="73"/>
      <c r="E2" s="73"/>
      <c r="F2" s="73" t="s">
        <v>77</v>
      </c>
      <c r="G2" s="73"/>
      <c r="H2" s="73"/>
    </row>
    <row r="3" spans="1:8" ht="12.75" customHeight="1">
      <c r="A3" s="36"/>
      <c r="B3" s="73" t="s">
        <v>78</v>
      </c>
      <c r="C3" s="73"/>
      <c r="D3" s="73"/>
      <c r="E3" s="73"/>
      <c r="F3" s="73" t="s">
        <v>79</v>
      </c>
      <c r="G3" s="73"/>
      <c r="H3" s="73"/>
    </row>
    <row r="4" spans="1:8" ht="17.25" customHeight="1">
      <c r="A4" s="72"/>
      <c r="B4" s="72"/>
      <c r="C4" s="72"/>
      <c r="D4" s="72"/>
      <c r="E4" s="72"/>
      <c r="F4" s="72"/>
      <c r="G4" s="72"/>
      <c r="H4" s="72"/>
    </row>
    <row r="5" spans="1:8" ht="12.75" customHeight="1">
      <c r="A5" s="36"/>
      <c r="B5" s="73" t="s">
        <v>83</v>
      </c>
      <c r="C5" s="73"/>
      <c r="D5" s="73"/>
      <c r="E5" s="73"/>
      <c r="F5" s="73"/>
      <c r="G5" s="73"/>
      <c r="H5" s="73"/>
    </row>
    <row r="6" spans="1:8" ht="6.75" customHeight="1">
      <c r="A6" s="72"/>
      <c r="B6" s="72"/>
      <c r="C6" s="72"/>
      <c r="D6" s="72"/>
      <c r="E6" s="72"/>
      <c r="F6" s="72"/>
      <c r="G6" s="72"/>
      <c r="H6" s="72"/>
    </row>
    <row r="7" spans="1:8" ht="12.75" customHeight="1">
      <c r="A7" s="36"/>
      <c r="B7" s="43" t="s">
        <v>35</v>
      </c>
      <c r="C7" s="44"/>
      <c r="D7" s="44"/>
      <c r="E7" s="44" t="s">
        <v>36</v>
      </c>
      <c r="F7" s="44" t="s">
        <v>68</v>
      </c>
      <c r="G7" s="45" t="s">
        <v>37</v>
      </c>
      <c r="H7" s="46" t="s">
        <v>38</v>
      </c>
    </row>
    <row r="8" spans="1:8">
      <c r="A8" s="36"/>
      <c r="B8" s="49">
        <v>44973</v>
      </c>
      <c r="C8" s="50"/>
      <c r="D8" s="50"/>
      <c r="E8" s="50" t="s">
        <v>80</v>
      </c>
      <c r="F8" s="50"/>
      <c r="G8" s="51"/>
      <c r="H8" s="51">
        <v>0</v>
      </c>
    </row>
    <row r="9" spans="1:8" ht="12.75" customHeight="1">
      <c r="A9" s="36"/>
      <c r="B9" s="48">
        <v>45016</v>
      </c>
      <c r="C9" s="41"/>
      <c r="D9" s="41"/>
      <c r="E9" s="41" t="s">
        <v>40</v>
      </c>
      <c r="F9" s="41" t="s">
        <v>65</v>
      </c>
      <c r="G9" s="42">
        <v>-5053.46</v>
      </c>
      <c r="H9" s="42"/>
    </row>
    <row r="10" spans="1:8" ht="15.75" customHeight="1">
      <c r="A10" s="36"/>
      <c r="B10" s="49">
        <v>45016</v>
      </c>
      <c r="C10" s="50"/>
      <c r="D10" s="50"/>
      <c r="E10" s="50" t="s">
        <v>40</v>
      </c>
      <c r="F10" s="50" t="s">
        <v>65</v>
      </c>
      <c r="G10" s="51">
        <v>-2526.73</v>
      </c>
      <c r="H10" s="51"/>
    </row>
    <row r="11" spans="1:8" ht="12.75" customHeight="1">
      <c r="A11" s="36"/>
      <c r="B11" s="48">
        <v>45016</v>
      </c>
      <c r="C11" s="41"/>
      <c r="D11" s="41"/>
      <c r="E11" s="41" t="s">
        <v>84</v>
      </c>
      <c r="F11" s="41" t="s">
        <v>65</v>
      </c>
      <c r="G11" s="42">
        <v>-52291389.109999999</v>
      </c>
      <c r="H11" s="42"/>
    </row>
    <row r="12" spans="1:8" ht="12.75" customHeight="1">
      <c r="A12" s="36"/>
      <c r="B12" s="49">
        <v>45016</v>
      </c>
      <c r="C12" s="50"/>
      <c r="D12" s="50"/>
      <c r="E12" s="50" t="s">
        <v>84</v>
      </c>
      <c r="F12" s="50" t="s">
        <v>85</v>
      </c>
      <c r="G12" s="51">
        <v>-15000000</v>
      </c>
      <c r="H12" s="51"/>
    </row>
    <row r="13" spans="1:8" ht="16.149999999999999" customHeight="1">
      <c r="A13" s="36"/>
      <c r="B13" s="48">
        <v>45016</v>
      </c>
      <c r="C13" s="41"/>
      <c r="D13" s="41"/>
      <c r="E13" s="41" t="s">
        <v>55</v>
      </c>
      <c r="F13" s="41" t="s">
        <v>65</v>
      </c>
      <c r="G13" s="42">
        <v>-6.3</v>
      </c>
      <c r="H13" s="42"/>
    </row>
    <row r="14" spans="1:8" ht="16.149999999999999" customHeight="1">
      <c r="A14" s="36"/>
      <c r="B14" s="49">
        <v>45016</v>
      </c>
      <c r="C14" s="50"/>
      <c r="D14" s="50"/>
      <c r="E14" s="50" t="s">
        <v>55</v>
      </c>
      <c r="F14" s="50" t="s">
        <v>65</v>
      </c>
      <c r="G14" s="51">
        <v>-3.6</v>
      </c>
      <c r="H14" s="51"/>
    </row>
    <row r="15" spans="1:8" ht="16.149999999999999" customHeight="1">
      <c r="A15" s="36"/>
      <c r="B15" s="48">
        <v>45016</v>
      </c>
      <c r="C15" s="41"/>
      <c r="D15" s="41"/>
      <c r="E15" s="41" t="s">
        <v>55</v>
      </c>
      <c r="F15" s="41" t="s">
        <v>65</v>
      </c>
      <c r="G15" s="42">
        <v>-1.8</v>
      </c>
      <c r="H15" s="42"/>
    </row>
    <row r="16" spans="1:8" ht="16.149999999999999" customHeight="1">
      <c r="A16" s="36"/>
      <c r="B16" s="49">
        <v>45016</v>
      </c>
      <c r="C16" s="50"/>
      <c r="D16" s="50"/>
      <c r="E16" s="50" t="s">
        <v>86</v>
      </c>
      <c r="F16" s="50" t="s">
        <v>87</v>
      </c>
      <c r="G16" s="51">
        <v>81636000</v>
      </c>
      <c r="H16" s="51"/>
    </row>
    <row r="17" spans="1:8" ht="16.149999999999999" customHeight="1">
      <c r="A17" s="36"/>
      <c r="B17" s="48">
        <v>45016</v>
      </c>
      <c r="C17" s="41"/>
      <c r="D17" s="41"/>
      <c r="E17" s="41" t="s">
        <v>39</v>
      </c>
      <c r="F17" s="41"/>
      <c r="G17" s="42"/>
      <c r="H17" s="42">
        <v>14337019</v>
      </c>
    </row>
    <row r="18" spans="1:8" ht="16.149999999999999" customHeight="1">
      <c r="A18" s="36"/>
      <c r="B18" s="49">
        <v>45019</v>
      </c>
      <c r="C18" s="50"/>
      <c r="D18" s="50"/>
      <c r="E18" s="50" t="s">
        <v>84</v>
      </c>
      <c r="F18" s="50" t="s">
        <v>65</v>
      </c>
      <c r="G18" s="51">
        <v>-1289918.72</v>
      </c>
      <c r="H18" s="51"/>
    </row>
    <row r="19" spans="1:8" ht="16.149999999999999" customHeight="1">
      <c r="A19" s="36"/>
      <c r="B19" s="48">
        <v>45019</v>
      </c>
      <c r="C19" s="41"/>
      <c r="D19" s="41"/>
      <c r="E19" s="41" t="s">
        <v>55</v>
      </c>
      <c r="F19" s="41" t="s">
        <v>65</v>
      </c>
      <c r="G19" s="42">
        <v>-0.9</v>
      </c>
      <c r="H19" s="42"/>
    </row>
    <row r="20" spans="1:8" ht="16.149999999999999" customHeight="1">
      <c r="A20" s="36"/>
      <c r="B20" s="49">
        <v>45019</v>
      </c>
      <c r="C20" s="50"/>
      <c r="D20" s="50"/>
      <c r="E20" s="50" t="s">
        <v>86</v>
      </c>
      <c r="F20" s="50" t="s">
        <v>88</v>
      </c>
      <c r="G20" s="51">
        <v>21299000</v>
      </c>
      <c r="H20" s="51"/>
    </row>
    <row r="21" spans="1:8" ht="16.149999999999999" customHeight="1">
      <c r="A21" s="36"/>
      <c r="B21" s="48">
        <v>45019</v>
      </c>
      <c r="C21" s="41"/>
      <c r="D21" s="41"/>
      <c r="E21" s="41" t="s">
        <v>39</v>
      </c>
      <c r="F21" s="41"/>
      <c r="G21" s="42"/>
      <c r="H21" s="42">
        <v>34346099.380000003</v>
      </c>
    </row>
    <row r="22" spans="1:8" ht="16.149999999999999" customHeight="1">
      <c r="A22" s="36"/>
      <c r="B22" s="48">
        <v>45020</v>
      </c>
      <c r="C22" s="41"/>
      <c r="D22" s="41"/>
      <c r="E22" s="41" t="s">
        <v>40</v>
      </c>
      <c r="F22" s="41" t="s">
        <v>65</v>
      </c>
      <c r="G22" s="42">
        <v>-465.67</v>
      </c>
      <c r="H22" s="42"/>
    </row>
    <row r="23" spans="1:8" ht="16.149999999999999" customHeight="1">
      <c r="A23" s="36"/>
      <c r="B23" s="47">
        <v>45020</v>
      </c>
      <c r="C23" s="40"/>
      <c r="D23" s="40"/>
      <c r="E23" s="40" t="s">
        <v>89</v>
      </c>
      <c r="F23" s="40" t="s">
        <v>67</v>
      </c>
      <c r="G23" s="51">
        <v>-5037000</v>
      </c>
      <c r="H23" s="51"/>
    </row>
    <row r="24" spans="1:8" ht="16.149999999999999" customHeight="1">
      <c r="A24" s="36"/>
      <c r="B24" s="48">
        <v>45020</v>
      </c>
      <c r="C24" s="41"/>
      <c r="D24" s="41"/>
      <c r="E24" s="41" t="s">
        <v>84</v>
      </c>
      <c r="F24" s="41" t="s">
        <v>65</v>
      </c>
      <c r="G24" s="42">
        <v>-3137.34</v>
      </c>
      <c r="H24" s="42"/>
    </row>
    <row r="25" spans="1:8" ht="16.149999999999999" customHeight="1">
      <c r="A25" s="36"/>
      <c r="B25" s="47">
        <v>45020</v>
      </c>
      <c r="C25" s="40"/>
      <c r="D25" s="40"/>
      <c r="E25" s="40" t="s">
        <v>55</v>
      </c>
      <c r="F25" s="40" t="s">
        <v>65</v>
      </c>
      <c r="G25" s="51">
        <v>-0.9</v>
      </c>
      <c r="H25" s="51"/>
    </row>
    <row r="26" spans="1:8" ht="16.149999999999999" customHeight="1">
      <c r="A26" s="36"/>
      <c r="B26" s="48">
        <v>45020</v>
      </c>
      <c r="C26" s="41"/>
      <c r="D26" s="41"/>
      <c r="E26" s="41" t="s">
        <v>55</v>
      </c>
      <c r="F26" s="41" t="s">
        <v>65</v>
      </c>
      <c r="G26" s="42">
        <v>-0.9</v>
      </c>
      <c r="H26" s="42"/>
    </row>
    <row r="27" spans="1:8" ht="16.149999999999999" customHeight="1">
      <c r="A27" s="36"/>
      <c r="B27" s="47">
        <v>45020</v>
      </c>
      <c r="C27" s="40"/>
      <c r="D27" s="40"/>
      <c r="E27" s="40" t="s">
        <v>90</v>
      </c>
      <c r="F27" s="40" t="s">
        <v>65</v>
      </c>
      <c r="G27" s="51">
        <v>-61</v>
      </c>
      <c r="H27" s="51"/>
    </row>
    <row r="28" spans="1:8" ht="16.149999999999999" customHeight="1">
      <c r="A28" s="36"/>
      <c r="B28" s="48">
        <v>45020</v>
      </c>
      <c r="C28" s="41"/>
      <c r="D28" s="41"/>
      <c r="E28" s="41" t="s">
        <v>91</v>
      </c>
      <c r="F28" s="41" t="s">
        <v>65</v>
      </c>
      <c r="G28" s="42">
        <v>-0.5</v>
      </c>
      <c r="H28" s="42"/>
    </row>
    <row r="29" spans="1:8" ht="16.149999999999999" customHeight="1">
      <c r="B29" s="47">
        <v>45020</v>
      </c>
      <c r="C29" s="40"/>
      <c r="D29" s="40"/>
      <c r="E29" s="40" t="s">
        <v>39</v>
      </c>
      <c r="F29" s="40"/>
      <c r="G29" s="51"/>
      <c r="H29" s="51">
        <v>29305433.07</v>
      </c>
    </row>
    <row r="30" spans="1:8" ht="16.149999999999999" customHeight="1">
      <c r="B30" s="48">
        <v>45021</v>
      </c>
      <c r="C30" s="41"/>
      <c r="D30" s="41"/>
      <c r="E30" s="41" t="s">
        <v>92</v>
      </c>
      <c r="F30" s="41" t="s">
        <v>93</v>
      </c>
      <c r="G30" s="42">
        <v>-220000</v>
      </c>
      <c r="H30" s="42"/>
    </row>
    <row r="31" spans="1:8" ht="16.149999999999999" customHeight="1">
      <c r="B31" s="47">
        <v>45021</v>
      </c>
      <c r="C31" s="40"/>
      <c r="D31" s="40"/>
      <c r="E31" s="40" t="s">
        <v>92</v>
      </c>
      <c r="F31" s="40" t="s">
        <v>93</v>
      </c>
      <c r="G31" s="51">
        <v>-7229209.7400000002</v>
      </c>
      <c r="H31" s="51"/>
    </row>
    <row r="32" spans="1:8" ht="16.149999999999999" customHeight="1">
      <c r="B32" s="48">
        <v>45021</v>
      </c>
      <c r="C32" s="41"/>
      <c r="D32" s="41"/>
      <c r="E32" s="41" t="s">
        <v>92</v>
      </c>
      <c r="F32" s="41" t="s">
        <v>93</v>
      </c>
      <c r="G32" s="42">
        <v>-21840000</v>
      </c>
      <c r="H32" s="42"/>
    </row>
    <row r="33" spans="2:8" ht="16.149999999999999" customHeight="1">
      <c r="B33" s="47">
        <v>45021</v>
      </c>
      <c r="C33" s="40"/>
      <c r="D33" s="40"/>
      <c r="E33" s="40" t="s">
        <v>81</v>
      </c>
      <c r="F33" s="40" t="s">
        <v>65</v>
      </c>
      <c r="G33" s="51">
        <v>-520.75</v>
      </c>
      <c r="H33" s="51"/>
    </row>
    <row r="34" spans="2:8" ht="16.149999999999999" customHeight="1">
      <c r="B34" s="48">
        <v>45021</v>
      </c>
      <c r="C34" s="41"/>
      <c r="D34" s="41"/>
      <c r="E34" s="41" t="s">
        <v>39</v>
      </c>
      <c r="F34" s="41"/>
      <c r="G34" s="42"/>
      <c r="H34" s="42">
        <v>15702.58</v>
      </c>
    </row>
    <row r="35" spans="2:8" ht="16.149999999999999" customHeight="1">
      <c r="B35" s="47">
        <v>45022</v>
      </c>
      <c r="C35" s="40"/>
      <c r="D35" s="40"/>
      <c r="E35" s="40" t="s">
        <v>62</v>
      </c>
      <c r="F35" s="40" t="s">
        <v>65</v>
      </c>
      <c r="G35" s="51">
        <v>-25656.080000000002</v>
      </c>
      <c r="H35" s="51"/>
    </row>
    <row r="36" spans="2:8" ht="16.149999999999999" customHeight="1">
      <c r="B36" s="48">
        <v>45022</v>
      </c>
      <c r="C36" s="41"/>
      <c r="D36" s="41"/>
      <c r="E36" s="41" t="s">
        <v>66</v>
      </c>
      <c r="F36" s="41" t="s">
        <v>65</v>
      </c>
      <c r="G36" s="42">
        <v>-2295788.9</v>
      </c>
      <c r="H36" s="42"/>
    </row>
    <row r="37" spans="2:8">
      <c r="B37" s="47">
        <v>45022</v>
      </c>
      <c r="C37" s="40"/>
      <c r="D37" s="40"/>
      <c r="E37" s="40" t="s">
        <v>56</v>
      </c>
      <c r="F37" s="40" t="s">
        <v>65</v>
      </c>
      <c r="G37" s="51">
        <v>-10.6</v>
      </c>
      <c r="H37" s="51"/>
    </row>
    <row r="38" spans="2:8">
      <c r="B38" s="48">
        <v>45022</v>
      </c>
      <c r="C38" s="41"/>
      <c r="D38" s="41"/>
      <c r="E38" s="41" t="s">
        <v>56</v>
      </c>
      <c r="F38" s="41" t="s">
        <v>65</v>
      </c>
      <c r="G38" s="42">
        <v>-10.6</v>
      </c>
      <c r="H38" s="42"/>
    </row>
    <row r="39" spans="2:8">
      <c r="B39" s="47">
        <v>45022</v>
      </c>
      <c r="C39" s="40"/>
      <c r="D39" s="40"/>
      <c r="E39" s="40" t="s">
        <v>41</v>
      </c>
      <c r="F39" s="40" t="s">
        <v>67</v>
      </c>
      <c r="G39" s="51">
        <v>26176.83</v>
      </c>
      <c r="H39" s="51"/>
    </row>
    <row r="40" spans="2:8">
      <c r="B40" s="48">
        <v>45022</v>
      </c>
      <c r="C40" s="41"/>
      <c r="D40" s="41"/>
      <c r="E40" s="41" t="s">
        <v>41</v>
      </c>
      <c r="F40" s="41" t="s">
        <v>67</v>
      </c>
      <c r="G40" s="42">
        <v>2295788.9</v>
      </c>
      <c r="H40" s="42"/>
    </row>
    <row r="41" spans="2:8">
      <c r="B41" s="47">
        <v>45022</v>
      </c>
      <c r="C41" s="40"/>
      <c r="D41" s="40"/>
      <c r="E41" s="40" t="s">
        <v>39</v>
      </c>
      <c r="F41" s="40"/>
      <c r="G41" s="51"/>
      <c r="H41" s="51">
        <v>16202.13</v>
      </c>
    </row>
    <row r="42" spans="2:8">
      <c r="B42" s="48">
        <v>45026</v>
      </c>
      <c r="C42" s="41"/>
      <c r="D42" s="41"/>
      <c r="E42" s="41" t="s">
        <v>84</v>
      </c>
      <c r="F42" s="41" t="s">
        <v>94</v>
      </c>
      <c r="G42" s="42">
        <v>-5148000</v>
      </c>
      <c r="H42" s="42"/>
    </row>
    <row r="43" spans="2:8">
      <c r="B43" s="47">
        <v>45026</v>
      </c>
      <c r="C43" s="40"/>
      <c r="D43" s="40"/>
      <c r="E43" s="40" t="s">
        <v>41</v>
      </c>
      <c r="F43" s="40" t="s">
        <v>67</v>
      </c>
      <c r="G43" s="51">
        <v>5148000</v>
      </c>
      <c r="H43" s="51"/>
    </row>
    <row r="44" spans="2:8">
      <c r="B44" s="48">
        <v>45026</v>
      </c>
      <c r="C44" s="41"/>
      <c r="D44" s="41"/>
      <c r="E44" s="41" t="s">
        <v>39</v>
      </c>
      <c r="F44" s="41"/>
      <c r="G44" s="42"/>
      <c r="H44" s="42">
        <v>16202.13</v>
      </c>
    </row>
    <row r="45" spans="2:8">
      <c r="B45" s="47">
        <v>45028</v>
      </c>
      <c r="C45" s="40"/>
      <c r="D45" s="40"/>
      <c r="E45" s="40" t="s">
        <v>89</v>
      </c>
      <c r="F45" s="40" t="s">
        <v>67</v>
      </c>
      <c r="G45" s="51">
        <v>-3741492.81</v>
      </c>
      <c r="H45" s="51"/>
    </row>
    <row r="46" spans="2:8">
      <c r="B46" s="48">
        <v>45028</v>
      </c>
      <c r="C46" s="41"/>
      <c r="D46" s="41"/>
      <c r="E46" s="41" t="s">
        <v>89</v>
      </c>
      <c r="F46" s="41" t="s">
        <v>67</v>
      </c>
      <c r="G46" s="42">
        <v>-8300000</v>
      </c>
      <c r="H46" s="42"/>
    </row>
    <row r="47" spans="2:8">
      <c r="B47" s="47">
        <v>45028</v>
      </c>
      <c r="C47" s="40"/>
      <c r="D47" s="40"/>
      <c r="E47" s="40" t="s">
        <v>66</v>
      </c>
      <c r="F47" s="40" t="s">
        <v>65</v>
      </c>
      <c r="G47" s="51">
        <v>-3741492.81</v>
      </c>
      <c r="H47" s="51"/>
    </row>
    <row r="48" spans="2:8">
      <c r="B48" s="48">
        <v>45028</v>
      </c>
      <c r="C48" s="41"/>
      <c r="D48" s="41"/>
      <c r="E48" s="41" t="s">
        <v>56</v>
      </c>
      <c r="F48" s="41" t="s">
        <v>65</v>
      </c>
      <c r="G48" s="42">
        <v>-21.2</v>
      </c>
      <c r="H48" s="42"/>
    </row>
    <row r="49" spans="2:8">
      <c r="B49" s="47">
        <v>45028</v>
      </c>
      <c r="C49" s="40"/>
      <c r="D49" s="40"/>
      <c r="E49" s="40" t="s">
        <v>41</v>
      </c>
      <c r="F49" s="40" t="s">
        <v>67</v>
      </c>
      <c r="G49" s="51">
        <v>3741492.81</v>
      </c>
      <c r="H49" s="51"/>
    </row>
    <row r="50" spans="2:8">
      <c r="B50" s="48">
        <v>45028</v>
      </c>
      <c r="C50" s="41"/>
      <c r="D50" s="41"/>
      <c r="E50" s="41" t="s">
        <v>86</v>
      </c>
      <c r="F50" s="41" t="s">
        <v>95</v>
      </c>
      <c r="G50" s="42">
        <v>10593078.43</v>
      </c>
      <c r="H50" s="42"/>
    </row>
    <row r="51" spans="2:8">
      <c r="B51" s="47">
        <v>45028</v>
      </c>
      <c r="C51" s="40"/>
      <c r="D51" s="40"/>
      <c r="E51" s="40" t="s">
        <v>86</v>
      </c>
      <c r="F51" s="40" t="s">
        <v>96</v>
      </c>
      <c r="G51" s="51">
        <v>1514014.36</v>
      </c>
      <c r="H51" s="51"/>
    </row>
    <row r="52" spans="2:8">
      <c r="B52" s="48">
        <v>45028</v>
      </c>
      <c r="C52" s="41"/>
      <c r="D52" s="41"/>
      <c r="E52" s="41" t="s">
        <v>39</v>
      </c>
      <c r="F52" s="41"/>
      <c r="G52" s="42"/>
      <c r="H52" s="42">
        <v>81780.91</v>
      </c>
    </row>
    <row r="53" spans="2:8">
      <c r="B53" s="47">
        <v>45029</v>
      </c>
      <c r="C53" s="40"/>
      <c r="D53" s="40"/>
      <c r="E53" s="40" t="s">
        <v>84</v>
      </c>
      <c r="F53" s="40" t="s">
        <v>65</v>
      </c>
      <c r="G53" s="51">
        <v>-22181.77</v>
      </c>
      <c r="H53" s="51"/>
    </row>
    <row r="54" spans="2:8">
      <c r="B54" s="48">
        <v>45029</v>
      </c>
      <c r="C54" s="41"/>
      <c r="D54" s="41"/>
      <c r="E54" s="41" t="s">
        <v>55</v>
      </c>
      <c r="F54" s="41" t="s">
        <v>65</v>
      </c>
      <c r="G54" s="42">
        <v>-0.9</v>
      </c>
      <c r="H54" s="42"/>
    </row>
    <row r="55" spans="2:8">
      <c r="B55" s="47">
        <v>45029</v>
      </c>
      <c r="C55" s="40"/>
      <c r="D55" s="40"/>
      <c r="E55" s="40" t="s">
        <v>39</v>
      </c>
      <c r="F55" s="40"/>
      <c r="G55" s="51"/>
      <c r="H55" s="51">
        <v>59598.239999999998</v>
      </c>
    </row>
    <row r="56" spans="2:8">
      <c r="B56" s="48">
        <v>45030</v>
      </c>
      <c r="C56" s="41"/>
      <c r="D56" s="41"/>
      <c r="E56" s="41" t="s">
        <v>66</v>
      </c>
      <c r="F56" s="41" t="s">
        <v>65</v>
      </c>
      <c r="G56" s="42">
        <v>-640018.27</v>
      </c>
      <c r="H56" s="42"/>
    </row>
    <row r="57" spans="2:8">
      <c r="B57" s="47">
        <v>45030</v>
      </c>
      <c r="C57" s="40"/>
      <c r="D57" s="40"/>
      <c r="E57" s="40" t="s">
        <v>56</v>
      </c>
      <c r="F57" s="40" t="s">
        <v>65</v>
      </c>
      <c r="G57" s="51">
        <v>-10.6</v>
      </c>
      <c r="H57" s="51"/>
    </row>
    <row r="58" spans="2:8">
      <c r="B58" s="48">
        <v>45030</v>
      </c>
      <c r="C58" s="41"/>
      <c r="D58" s="41"/>
      <c r="E58" s="41" t="s">
        <v>41</v>
      </c>
      <c r="F58" s="41" t="s">
        <v>67</v>
      </c>
      <c r="G58" s="42">
        <v>640018.27</v>
      </c>
      <c r="H58" s="42"/>
    </row>
    <row r="59" spans="2:8">
      <c r="B59" s="47">
        <v>45030</v>
      </c>
      <c r="C59" s="40"/>
      <c r="D59" s="40"/>
      <c r="E59" s="40" t="s">
        <v>39</v>
      </c>
      <c r="F59" s="40"/>
      <c r="G59" s="51"/>
      <c r="H59" s="51">
        <v>59587.64</v>
      </c>
    </row>
    <row r="60" spans="2:8">
      <c r="B60" s="48">
        <v>45040</v>
      </c>
      <c r="C60" s="41"/>
      <c r="D60" s="41"/>
      <c r="E60" s="41" t="s">
        <v>62</v>
      </c>
      <c r="F60" s="41" t="s">
        <v>65</v>
      </c>
      <c r="G60" s="42">
        <v>-1150057.73</v>
      </c>
      <c r="H60" s="42"/>
    </row>
    <row r="61" spans="2:8">
      <c r="B61" s="47">
        <v>45040</v>
      </c>
      <c r="C61" s="40"/>
      <c r="D61" s="40"/>
      <c r="E61" s="40" t="s">
        <v>56</v>
      </c>
      <c r="F61" s="40" t="s">
        <v>65</v>
      </c>
      <c r="G61" s="51">
        <v>-10.6</v>
      </c>
      <c r="H61" s="51"/>
    </row>
    <row r="62" spans="2:8">
      <c r="B62" s="48">
        <v>45040</v>
      </c>
      <c r="C62" s="41"/>
      <c r="D62" s="41"/>
      <c r="E62" s="41" t="s">
        <v>41</v>
      </c>
      <c r="F62" s="41" t="s">
        <v>67</v>
      </c>
      <c r="G62" s="42">
        <v>1150057.73</v>
      </c>
      <c r="H62" s="42"/>
    </row>
    <row r="63" spans="2:8">
      <c r="B63" s="47">
        <v>45040</v>
      </c>
      <c r="C63" s="40"/>
      <c r="D63" s="40"/>
      <c r="E63" s="40" t="s">
        <v>39</v>
      </c>
      <c r="F63" s="40"/>
      <c r="G63" s="51"/>
      <c r="H63" s="51">
        <v>59577.04</v>
      </c>
    </row>
    <row r="64" spans="2:8">
      <c r="B64" s="48">
        <v>45044</v>
      </c>
      <c r="C64" s="41"/>
      <c r="D64" s="41"/>
      <c r="E64" s="41" t="s">
        <v>40</v>
      </c>
      <c r="F64" s="41" t="s">
        <v>65</v>
      </c>
      <c r="G64" s="42">
        <v>-4664.72</v>
      </c>
      <c r="H64" s="42"/>
    </row>
    <row r="65" spans="2:8">
      <c r="B65" s="47">
        <v>45044</v>
      </c>
      <c r="C65" s="40"/>
      <c r="D65" s="40"/>
      <c r="E65" s="40" t="s">
        <v>84</v>
      </c>
      <c r="F65" s="40" t="s">
        <v>65</v>
      </c>
      <c r="G65" s="51">
        <v>-97726.1</v>
      </c>
      <c r="H65" s="51"/>
    </row>
    <row r="66" spans="2:8">
      <c r="B66" s="48">
        <v>45044</v>
      </c>
      <c r="C66" s="41"/>
      <c r="D66" s="41"/>
      <c r="E66" s="41" t="s">
        <v>55</v>
      </c>
      <c r="F66" s="41" t="s">
        <v>65</v>
      </c>
      <c r="G66" s="42">
        <v>-0.9</v>
      </c>
      <c r="H66" s="42"/>
    </row>
    <row r="67" spans="2:8">
      <c r="B67" s="47">
        <v>45044</v>
      </c>
      <c r="C67" s="40"/>
      <c r="D67" s="40"/>
      <c r="E67" s="40" t="s">
        <v>55</v>
      </c>
      <c r="F67" s="40" t="s">
        <v>65</v>
      </c>
      <c r="G67" s="51">
        <v>-2.7</v>
      </c>
      <c r="H67" s="51"/>
    </row>
    <row r="68" spans="2:8">
      <c r="B68" s="48">
        <v>45044</v>
      </c>
      <c r="C68" s="41"/>
      <c r="D68" s="41"/>
      <c r="E68" s="41" t="s">
        <v>41</v>
      </c>
      <c r="F68" s="41" t="s">
        <v>67</v>
      </c>
      <c r="G68" s="42">
        <v>97726.1</v>
      </c>
      <c r="H68" s="42"/>
    </row>
    <row r="69" spans="2:8">
      <c r="B69" s="47">
        <v>45044</v>
      </c>
      <c r="C69" s="40"/>
      <c r="D69" s="40"/>
      <c r="E69" s="40" t="s">
        <v>41</v>
      </c>
      <c r="F69" s="40" t="s">
        <v>67</v>
      </c>
      <c r="G69" s="51">
        <v>28833832.239999998</v>
      </c>
      <c r="H69" s="51"/>
    </row>
    <row r="70" spans="2:8">
      <c r="B70" s="48">
        <v>45046</v>
      </c>
      <c r="C70" s="41"/>
      <c r="D70" s="41"/>
      <c r="E70" s="41" t="s">
        <v>39</v>
      </c>
      <c r="F70" s="41"/>
      <c r="G70" s="42"/>
      <c r="H70" s="42">
        <v>28888740.960000001</v>
      </c>
    </row>
  </sheetData>
  <mergeCells count="8">
    <mergeCell ref="A4:H4"/>
    <mergeCell ref="B5:H5"/>
    <mergeCell ref="A6:H6"/>
    <mergeCell ref="B1:H1"/>
    <mergeCell ref="B2:E2"/>
    <mergeCell ref="F2:H2"/>
    <mergeCell ref="B3:E3"/>
    <mergeCell ref="F3:H3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73ba94-0c0e-46e8-b3a4-aefe41146f5c" xsi:nil="true"/>
    <lcf76f155ced4ddcb4097134ff3c332f xmlns="5cf7bc02-d943-43c5-88ad-c34f3aeabd6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DBD241959A8B49B084DFC1376C82BE" ma:contentTypeVersion="17" ma:contentTypeDescription="Criar um novo documento." ma:contentTypeScope="" ma:versionID="2784d7df7f4f411ac9fc82cc0ce05929">
  <xsd:schema xmlns:xsd="http://www.w3.org/2001/XMLSchema" xmlns:xs="http://www.w3.org/2001/XMLSchema" xmlns:p="http://schemas.microsoft.com/office/2006/metadata/properties" xmlns:ns2="5cf7bc02-d943-43c5-88ad-c34f3aeabd6b" xmlns:ns3="f573ba94-0c0e-46e8-b3a4-aefe41146f5c" targetNamespace="http://schemas.microsoft.com/office/2006/metadata/properties" ma:root="true" ma:fieldsID="f8daeac02f31e220734561bd7d588588" ns2:_="" ns3:_="">
    <xsd:import namespace="5cf7bc02-d943-43c5-88ad-c34f3aeabd6b"/>
    <xsd:import namespace="f573ba94-0c0e-46e8-b3a4-aefe41146f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7bc02-d943-43c5-88ad-c34f3aeabd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m" ma:readOnly="false" ma:fieldId="{5cf76f15-5ced-4ddc-b409-7134ff3c332f}" ma:taxonomyMulti="true" ma:sspId="e89c2d97-2204-4d65-a3a0-55dd26cb8e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3ba94-0c0e-46e8-b3a4-aefe41146f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b575634-53d3-448c-ab84-ee80e909d978}" ma:internalName="TaxCatchAll" ma:showField="CatchAllData" ma:web="f573ba94-0c0e-46e8-b3a4-aefe41146f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5F919C-45BD-46D1-ADFD-57DC85AA5BAE}">
  <ds:schemaRefs>
    <ds:schemaRef ds:uri="http://schemas.microsoft.com/office/2006/metadata/properties"/>
    <ds:schemaRef ds:uri="http://schemas.microsoft.com/office/infopath/2007/PartnerControls"/>
    <ds:schemaRef ds:uri="f573ba94-0c0e-46e8-b3a4-aefe41146f5c"/>
    <ds:schemaRef ds:uri="5cf7bc02-d943-43c5-88ad-c34f3aeabd6b"/>
  </ds:schemaRefs>
</ds:datastoreItem>
</file>

<file path=customXml/itemProps2.xml><?xml version="1.0" encoding="utf-8"?>
<ds:datastoreItem xmlns:ds="http://schemas.openxmlformats.org/officeDocument/2006/customXml" ds:itemID="{236E1B26-F05A-437F-ABCA-77EBCB7F05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26E0BE-29C6-467E-BB3E-38CA92EB70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f7bc02-d943-43c5-88ad-c34f3aeabd6b"/>
    <ds:schemaRef ds:uri="f573ba94-0c0e-46e8-b3a4-aefe41146f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Relatório Mensal</vt:lpstr>
      <vt:lpstr>Extrato</vt:lpstr>
      <vt:lpstr>'Relatório Mensal'!Area_de_impressao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Moises Moreira</cp:lastModifiedBy>
  <cp:lastPrinted>2023-07-24T16:41:19Z</cp:lastPrinted>
  <dcterms:created xsi:type="dcterms:W3CDTF">2022-04-11T12:39:59Z</dcterms:created>
  <dcterms:modified xsi:type="dcterms:W3CDTF">2023-08-21T13:11:45Z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0x010100E8DBD241959A8B49B084DFC1376C82BE</vt:lpwstr>
  </property>
  <property fmtid="{D5CDD505-2E9C-101B-9397-08002B2CF9AE}" pid="3" name="MediaServiceImageTags">
    <vt:lpwstr/>
  </property>
</Properties>
</file>